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05" windowWidth="19875" windowHeight="7200"/>
  </bookViews>
  <sheets>
    <sheet name="PULSES " sheetId="2" r:id="rId1"/>
    <sheet name="RICE" sheetId="1" r:id="rId2"/>
  </sheets>
  <calcPr calcId="125725"/>
</workbook>
</file>

<file path=xl/calcChain.xml><?xml version="1.0" encoding="utf-8"?>
<calcChain xmlns="http://schemas.openxmlformats.org/spreadsheetml/2006/main">
  <c r="H52" i="2"/>
  <c r="E52"/>
  <c r="F52" s="1"/>
  <c r="H51"/>
  <c r="G51"/>
  <c r="F51"/>
  <c r="H50"/>
  <c r="G50"/>
  <c r="F50"/>
  <c r="H49"/>
  <c r="G49"/>
  <c r="F49"/>
  <c r="H48"/>
  <c r="G48"/>
  <c r="F48"/>
  <c r="H47"/>
  <c r="G47"/>
  <c r="F47"/>
  <c r="H46"/>
  <c r="G46"/>
  <c r="F46"/>
  <c r="H45"/>
  <c r="G45"/>
  <c r="F45"/>
  <c r="H44"/>
  <c r="G44"/>
  <c r="F44"/>
  <c r="H43"/>
  <c r="G43"/>
  <c r="F43"/>
  <c r="H42"/>
  <c r="G42"/>
  <c r="F42"/>
  <c r="H41"/>
  <c r="G41"/>
  <c r="F41"/>
  <c r="H40"/>
  <c r="G40"/>
  <c r="F40"/>
  <c r="H39"/>
  <c r="G39"/>
  <c r="G52" s="1"/>
  <c r="F39"/>
  <c r="H26"/>
  <c r="E26"/>
  <c r="F26" s="1"/>
  <c r="T25"/>
  <c r="Q25"/>
  <c r="P25"/>
  <c r="N25"/>
  <c r="R25" s="1"/>
  <c r="I25"/>
  <c r="H25"/>
  <c r="G25"/>
  <c r="F25"/>
  <c r="T24"/>
  <c r="S24"/>
  <c r="P24"/>
  <c r="O24"/>
  <c r="N24"/>
  <c r="Q24" s="1"/>
  <c r="I24"/>
  <c r="H24"/>
  <c r="G24"/>
  <c r="F24"/>
  <c r="N23"/>
  <c r="S23" s="1"/>
  <c r="M23"/>
  <c r="M27" s="1"/>
  <c r="I23"/>
  <c r="H23"/>
  <c r="G23"/>
  <c r="F23"/>
  <c r="N22"/>
  <c r="S22" s="1"/>
  <c r="I22"/>
  <c r="H22"/>
  <c r="G22"/>
  <c r="F22"/>
  <c r="Q21"/>
  <c r="N21"/>
  <c r="R21" s="1"/>
  <c r="I21"/>
  <c r="H21"/>
  <c r="G21"/>
  <c r="F21"/>
  <c r="T20"/>
  <c r="S20"/>
  <c r="Q20"/>
  <c r="P20"/>
  <c r="O20"/>
  <c r="N20"/>
  <c r="R20" s="1"/>
  <c r="I20"/>
  <c r="H20"/>
  <c r="G20"/>
  <c r="F20"/>
  <c r="T19"/>
  <c r="S19"/>
  <c r="P19"/>
  <c r="O19"/>
  <c r="N19"/>
  <c r="Q19" s="1"/>
  <c r="I19"/>
  <c r="H19"/>
  <c r="G19"/>
  <c r="F19"/>
  <c r="N18"/>
  <c r="S18" s="1"/>
  <c r="I18"/>
  <c r="H18"/>
  <c r="G18"/>
  <c r="F18"/>
  <c r="Q17"/>
  <c r="N17"/>
  <c r="R17" s="1"/>
  <c r="I17"/>
  <c r="H17"/>
  <c r="G17"/>
  <c r="F17"/>
  <c r="T16"/>
  <c r="S16"/>
  <c r="Q16"/>
  <c r="P16"/>
  <c r="O16"/>
  <c r="N16"/>
  <c r="R16" s="1"/>
  <c r="I16"/>
  <c r="H16"/>
  <c r="G16"/>
  <c r="F16"/>
  <c r="T15"/>
  <c r="S15"/>
  <c r="P15"/>
  <c r="O15"/>
  <c r="N15"/>
  <c r="Q15" s="1"/>
  <c r="I15"/>
  <c r="H15"/>
  <c r="G15"/>
  <c r="F15"/>
  <c r="N14"/>
  <c r="S14" s="1"/>
  <c r="I14"/>
  <c r="H14"/>
  <c r="G14"/>
  <c r="F14"/>
  <c r="Q13"/>
  <c r="N13"/>
  <c r="R13" s="1"/>
  <c r="I13"/>
  <c r="H13"/>
  <c r="G13"/>
  <c r="F13"/>
  <c r="T12"/>
  <c r="S12"/>
  <c r="Q12"/>
  <c r="P12"/>
  <c r="O12"/>
  <c r="N12"/>
  <c r="R12" s="1"/>
  <c r="I12"/>
  <c r="H12"/>
  <c r="G12"/>
  <c r="F12"/>
  <c r="T11"/>
  <c r="S11"/>
  <c r="P11"/>
  <c r="O11"/>
  <c r="N11"/>
  <c r="Q11" s="1"/>
  <c r="I11"/>
  <c r="H11"/>
  <c r="G11"/>
  <c r="F11"/>
  <c r="N10"/>
  <c r="S10" s="1"/>
  <c r="I10"/>
  <c r="H10"/>
  <c r="G10"/>
  <c r="F10"/>
  <c r="Q9"/>
  <c r="N9"/>
  <c r="R9" s="1"/>
  <c r="I9"/>
  <c r="H9"/>
  <c r="G9"/>
  <c r="F9"/>
  <c r="T8"/>
  <c r="S8"/>
  <c r="Q8"/>
  <c r="P8"/>
  <c r="O8"/>
  <c r="N8"/>
  <c r="R8" s="1"/>
  <c r="I8"/>
  <c r="H8"/>
  <c r="G8"/>
  <c r="F8"/>
  <c r="T7"/>
  <c r="S7"/>
  <c r="P7"/>
  <c r="O7"/>
  <c r="N7"/>
  <c r="Q7" s="1"/>
  <c r="I7"/>
  <c r="H7"/>
  <c r="G7"/>
  <c r="F7"/>
  <c r="N6"/>
  <c r="S6" s="1"/>
  <c r="I6"/>
  <c r="I26" s="1"/>
  <c r="H6"/>
  <c r="G6"/>
  <c r="F6"/>
  <c r="R6" l="1"/>
  <c r="R14"/>
  <c r="R23"/>
  <c r="Q6"/>
  <c r="R7"/>
  <c r="P9"/>
  <c r="T9"/>
  <c r="Q10"/>
  <c r="R11"/>
  <c r="P13"/>
  <c r="T13"/>
  <c r="Q14"/>
  <c r="R15"/>
  <c r="P17"/>
  <c r="T17"/>
  <c r="Q18"/>
  <c r="R19"/>
  <c r="P21"/>
  <c r="T21"/>
  <c r="Q22"/>
  <c r="Q23"/>
  <c r="R24"/>
  <c r="O25"/>
  <c r="S25"/>
  <c r="G26"/>
  <c r="N27"/>
  <c r="R22"/>
  <c r="P6"/>
  <c r="T6"/>
  <c r="T27" s="1"/>
  <c r="O9"/>
  <c r="S9"/>
  <c r="P10"/>
  <c r="T10"/>
  <c r="O13"/>
  <c r="S13"/>
  <c r="P14"/>
  <c r="T14"/>
  <c r="O17"/>
  <c r="S17"/>
  <c r="P18"/>
  <c r="T18"/>
  <c r="O21"/>
  <c r="S21"/>
  <c r="P22"/>
  <c r="T22"/>
  <c r="P23"/>
  <c r="T23"/>
  <c r="R10"/>
  <c r="R18"/>
  <c r="O6"/>
  <c r="O10"/>
  <c r="O14"/>
  <c r="O18"/>
  <c r="O22"/>
  <c r="O23"/>
  <c r="P27" l="1"/>
  <c r="O27"/>
  <c r="R27"/>
  <c r="S27"/>
  <c r="Q27"/>
  <c r="I14" i="1" l="1"/>
  <c r="G14"/>
  <c r="H14" s="1"/>
  <c r="F14"/>
  <c r="E14"/>
  <c r="D14"/>
  <c r="C14"/>
  <c r="J13"/>
  <c r="J14" s="1"/>
  <c r="H13"/>
  <c r="H12"/>
  <c r="H11"/>
  <c r="H10"/>
  <c r="H9"/>
  <c r="H8"/>
  <c r="H7"/>
  <c r="H6"/>
</calcChain>
</file>

<file path=xl/sharedStrings.xml><?xml version="1.0" encoding="utf-8"?>
<sst xmlns="http://schemas.openxmlformats.org/spreadsheetml/2006/main" count="126" uniqueCount="63">
  <si>
    <t>DISTRICT WISE OF DEMONSTRATION &amp; OTHER INPUTS UNDER NFSM-RICE,2017-18</t>
  </si>
  <si>
    <t xml:space="preserve">Ref:- GOA Sanction No.AGA. </t>
  </si>
  <si>
    <t>Sl.No</t>
  </si>
  <si>
    <t xml:space="preserve">Name of District </t>
  </si>
  <si>
    <t xml:space="preserve"> Direct Seed Rice (DSR)</t>
  </si>
  <si>
    <t>Line Transplanting (LT)</t>
  </si>
  <si>
    <t>System of Rice Intensification (SRI)</t>
  </si>
  <si>
    <t xml:space="preserve"> Stress Tolerant Varieties( STV</t>
  </si>
  <si>
    <t>Cropping System Based demonstration  (1st crop)</t>
  </si>
  <si>
    <t xml:space="preserve">Total </t>
  </si>
  <si>
    <t>Power tiller</t>
  </si>
  <si>
    <t xml:space="preserve">  Soil  Health Recuperate Bio- Fertilizer   under local initiative </t>
  </si>
  <si>
    <t>Ha</t>
  </si>
  <si>
    <t>ha</t>
  </si>
  <si>
    <t>Nos</t>
  </si>
  <si>
    <t>Qtl</t>
  </si>
  <si>
    <t>Barpeta</t>
  </si>
  <si>
    <t>Bongaigaon</t>
  </si>
  <si>
    <t>Dhemaji</t>
  </si>
  <si>
    <t>Dibrugarh</t>
  </si>
  <si>
    <t>Lakhimpur</t>
  </si>
  <si>
    <t>Morigaon</t>
  </si>
  <si>
    <t>Sonitpur</t>
  </si>
  <si>
    <t>Tinsukia</t>
  </si>
  <si>
    <t>Sub Total</t>
  </si>
  <si>
    <t>Joint Director of Agriculture (Mkt)</t>
  </si>
  <si>
    <t>Director of Agriculture,Assam</t>
  </si>
  <si>
    <t>&amp; State Nodal Officer,NFSM</t>
  </si>
  <si>
    <t>District wise break of Cluster Demontstrantion of Pulses under NFSM- Pulses ,2017-18</t>
  </si>
  <si>
    <t>District wise break of Assistance for seed production Pulses under NFSM- Pulses ,2017-18</t>
  </si>
  <si>
    <t>Sl.No.</t>
  </si>
  <si>
    <t xml:space="preserve">District </t>
  </si>
  <si>
    <t>Demonstration  Area (In Ha)</t>
  </si>
  <si>
    <t>Blackgram/ Greengram  demonstration  (Size of Demo. = 100 ha)</t>
  </si>
  <si>
    <t>Seed production Target ( In Qtl)</t>
  </si>
  <si>
    <t>Area to be Cover for production (ha)</t>
  </si>
  <si>
    <t>Foundation/ Certified stage -1 seed (Qtl)</t>
  </si>
  <si>
    <t>Rhizobium Culture &amp; PSB ( Kg)</t>
  </si>
  <si>
    <t>Soil Health recuperate bio fertilizers (qtl)</t>
  </si>
  <si>
    <t xml:space="preserve"> Pendimethaline 30EC     ( in Ltrs)</t>
  </si>
  <si>
    <t xml:space="preserve">PP Chemicals </t>
  </si>
  <si>
    <t xml:space="preserve"> Field day , Visit &amp; Regstration fees ( Rs in lakh)</t>
  </si>
  <si>
    <t xml:space="preserve"> Certified Seeds       ( in Qtl)</t>
  </si>
  <si>
    <t>Mancozeb        ( in Kg)</t>
  </si>
  <si>
    <t xml:space="preserve"> Pendimethaline 30EC ( in Ltrs)</t>
  </si>
  <si>
    <t xml:space="preserve"> Field day , Visit &amp; Publicity( In Rs)</t>
  </si>
  <si>
    <t>Cachar</t>
  </si>
  <si>
    <t>Darrang</t>
  </si>
  <si>
    <t>Dhubri</t>
  </si>
  <si>
    <t>Goalpara</t>
  </si>
  <si>
    <t>Golaghat</t>
  </si>
  <si>
    <t>Hailakandi</t>
  </si>
  <si>
    <t>Jorhat</t>
  </si>
  <si>
    <t>Kamrup (M &amp; R)</t>
  </si>
  <si>
    <t>Karimganj</t>
  </si>
  <si>
    <t>Nagaon</t>
  </si>
  <si>
    <t>Nalbari</t>
  </si>
  <si>
    <t>Sivasagar</t>
  </si>
  <si>
    <t xml:space="preserve">H/Q </t>
  </si>
  <si>
    <t>Joint Director of Agriculture(Pulse)</t>
  </si>
  <si>
    <t>State Nodal Officer,NFSM</t>
  </si>
  <si>
    <t>District wise break of Cropping system Based  Demontstrantion of Pulses under NFSM- Pulses ,         2017-18</t>
  </si>
  <si>
    <t>Rhizobium Culture &amp; PSB       ( in Kg)</t>
  </si>
</sst>
</file>

<file path=xl/styles.xml><?xml version="1.0" encoding="utf-8"?>
<styleSheet xmlns="http://schemas.openxmlformats.org/spreadsheetml/2006/main">
  <numFmts count="1">
    <numFmt numFmtId="164" formatCode="0.000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Euphemia"/>
      <family val="2"/>
    </font>
    <font>
      <sz val="10"/>
      <color theme="1"/>
      <name val="Euphemia"/>
      <family val="2"/>
    </font>
    <font>
      <b/>
      <sz val="10"/>
      <color theme="1"/>
      <name val="Euphemia"/>
      <family val="2"/>
    </font>
    <font>
      <sz val="10"/>
      <color rgb="FF000000"/>
      <name val="Euphemia"/>
      <family val="2"/>
    </font>
    <font>
      <sz val="12"/>
      <color theme="1"/>
      <name val="Euphemia"/>
      <family val="2"/>
    </font>
    <font>
      <b/>
      <sz val="12"/>
      <color theme="1"/>
      <name val="Euphemia"/>
      <family val="2"/>
    </font>
    <font>
      <b/>
      <sz val="16"/>
      <color theme="1"/>
      <name val="AngsanaUPC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textRotation="180" wrapText="1" readingOrder="2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/>
    </xf>
    <xf numFmtId="0" fontId="8" fillId="0" borderId="0" xfId="0" applyFont="1"/>
    <xf numFmtId="0" fontId="1" fillId="0" borderId="0" xfId="0" applyFont="1"/>
    <xf numFmtId="0" fontId="1" fillId="0" borderId="0" xfId="0" applyFont="1" applyAlignment="1"/>
    <xf numFmtId="0" fontId="5" fillId="2" borderId="2" xfId="0" applyFont="1" applyFill="1" applyBorder="1" applyAlignment="1">
      <alignment horizontal="center" vertical="center" textRotation="180" wrapText="1" readingOrder="2"/>
    </xf>
    <xf numFmtId="0" fontId="6" fillId="2" borderId="2" xfId="0" applyFont="1" applyFill="1" applyBorder="1" applyAlignment="1">
      <alignment horizontal="center"/>
    </xf>
    <xf numFmtId="1" fontId="7" fillId="2" borderId="2" xfId="0" applyNumberFormat="1" applyFont="1" applyFill="1" applyBorder="1" applyAlignment="1">
      <alignment horizontal="center" vertical="center"/>
    </xf>
    <xf numFmtId="0" fontId="0" fillId="2" borderId="0" xfId="0" applyFill="1"/>
    <xf numFmtId="0" fontId="8" fillId="2" borderId="0" xfId="0" applyFont="1" applyFill="1"/>
    <xf numFmtId="0" fontId="1" fillId="2" borderId="0" xfId="0" applyFont="1" applyFill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wrapText="1"/>
    </xf>
    <xf numFmtId="0" fontId="9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top" wrapText="1"/>
    </xf>
    <xf numFmtId="0" fontId="11" fillId="2" borderId="8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/>
    </xf>
    <xf numFmtId="0" fontId="14" fillId="2" borderId="2" xfId="0" applyFont="1" applyFill="1" applyBorder="1"/>
    <xf numFmtId="2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9" fillId="2" borderId="2" xfId="0" applyFont="1" applyFill="1" applyBorder="1"/>
    <xf numFmtId="0" fontId="0" fillId="0" borderId="2" xfId="0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0" fillId="0" borderId="2" xfId="0" applyNumberFormat="1" applyBorder="1" applyAlignment="1">
      <alignment horizontal="center"/>
    </xf>
    <xf numFmtId="164" fontId="0" fillId="0" borderId="0" xfId="0" applyNumberFormat="1"/>
    <xf numFmtId="0" fontId="0" fillId="0" borderId="0" xfId="0" applyAlignment="1"/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/>
    </xf>
    <xf numFmtId="2" fontId="0" fillId="0" borderId="0" xfId="0" applyNumberFormat="1"/>
    <xf numFmtId="0" fontId="0" fillId="2" borderId="7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 wrapText="1"/>
    </xf>
    <xf numFmtId="0" fontId="0" fillId="0" borderId="0" xfId="0" applyBorder="1"/>
    <xf numFmtId="0" fontId="12" fillId="2" borderId="8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U68"/>
  <sheetViews>
    <sheetView tabSelected="1" topLeftCell="F1" workbookViewId="0">
      <selection activeCell="O15" sqref="O15"/>
    </sheetView>
  </sheetViews>
  <sheetFormatPr defaultRowHeight="15"/>
  <cols>
    <col min="2" max="2" width="1" customWidth="1"/>
    <col min="3" max="3" width="5.7109375" customWidth="1"/>
    <col min="4" max="4" width="18.5703125" customWidth="1"/>
    <col min="5" max="5" width="18.28515625" customWidth="1"/>
    <col min="6" max="6" width="16.85546875" customWidth="1"/>
    <col min="7" max="7" width="14.42578125" customWidth="1"/>
    <col min="8" max="8" width="16.140625" customWidth="1"/>
    <col min="9" max="9" width="19" style="51" customWidth="1"/>
    <col min="10" max="10" width="2.28515625" customWidth="1"/>
    <col min="11" max="11" width="6.28515625" customWidth="1"/>
    <col min="12" max="12" width="14.5703125" customWidth="1"/>
    <col min="13" max="13" width="14.42578125" customWidth="1"/>
    <col min="14" max="14" width="14.7109375" customWidth="1"/>
    <col min="15" max="15" width="11.7109375" customWidth="1"/>
    <col min="16" max="16" width="10.140625" customWidth="1"/>
    <col min="17" max="17" width="14.28515625" customWidth="1"/>
    <col min="18" max="18" width="10.28515625" customWidth="1"/>
    <col min="19" max="19" width="13.140625" customWidth="1"/>
    <col min="20" max="20" width="16.42578125" customWidth="1"/>
  </cols>
  <sheetData>
    <row r="2" spans="3:20">
      <c r="C2" s="20" t="s">
        <v>28</v>
      </c>
      <c r="D2" s="20"/>
      <c r="E2" s="20"/>
      <c r="F2" s="20"/>
      <c r="G2" s="20"/>
      <c r="H2" s="20"/>
      <c r="I2" s="20"/>
      <c r="K2" s="20" t="s">
        <v>29</v>
      </c>
      <c r="L2" s="20"/>
      <c r="M2" s="20"/>
      <c r="N2" s="20"/>
      <c r="O2" s="20"/>
      <c r="P2" s="20"/>
      <c r="Q2" s="20"/>
      <c r="R2" s="20"/>
      <c r="S2" s="20"/>
      <c r="T2" s="20"/>
    </row>
    <row r="3" spans="3:20">
      <c r="C3" s="21"/>
      <c r="D3" s="21"/>
      <c r="E3" s="21"/>
      <c r="F3" s="21"/>
      <c r="G3" s="21"/>
      <c r="H3" s="21"/>
      <c r="I3" s="21"/>
      <c r="K3" s="21"/>
      <c r="L3" s="21"/>
      <c r="M3" s="21"/>
      <c r="N3" s="21"/>
      <c r="O3" s="21"/>
      <c r="P3" s="21"/>
      <c r="Q3" s="21"/>
      <c r="R3" s="21"/>
      <c r="S3" s="22"/>
    </row>
    <row r="4" spans="3:20" ht="24" customHeight="1">
      <c r="C4" s="23" t="s">
        <v>30</v>
      </c>
      <c r="D4" s="23" t="s">
        <v>31</v>
      </c>
      <c r="E4" s="24" t="s">
        <v>32</v>
      </c>
      <c r="F4" s="25" t="s">
        <v>33</v>
      </c>
      <c r="G4" s="26"/>
      <c r="H4" s="26"/>
      <c r="I4" s="27"/>
      <c r="K4" s="28" t="s">
        <v>30</v>
      </c>
      <c r="L4" s="28" t="s">
        <v>31</v>
      </c>
      <c r="M4" s="29" t="s">
        <v>34</v>
      </c>
      <c r="N4" s="30" t="s">
        <v>35</v>
      </c>
      <c r="O4" s="31" t="s">
        <v>36</v>
      </c>
      <c r="P4" s="31" t="s">
        <v>37</v>
      </c>
      <c r="Q4" s="32" t="s">
        <v>38</v>
      </c>
      <c r="R4" s="29" t="s">
        <v>39</v>
      </c>
      <c r="S4" s="33" t="s">
        <v>40</v>
      </c>
      <c r="T4" s="34" t="s">
        <v>41</v>
      </c>
    </row>
    <row r="5" spans="3:20" ht="24.75">
      <c r="C5" s="23"/>
      <c r="D5" s="23"/>
      <c r="E5" s="35"/>
      <c r="F5" s="36" t="s">
        <v>42</v>
      </c>
      <c r="G5" s="36" t="s">
        <v>43</v>
      </c>
      <c r="H5" s="37" t="s">
        <v>44</v>
      </c>
      <c r="I5" s="37" t="s">
        <v>45</v>
      </c>
      <c r="K5" s="28"/>
      <c r="L5" s="28"/>
      <c r="M5" s="38"/>
      <c r="N5" s="39"/>
      <c r="O5" s="40"/>
      <c r="P5" s="40"/>
      <c r="Q5" s="32"/>
      <c r="R5" s="38"/>
      <c r="S5" s="33"/>
      <c r="T5" s="34"/>
    </row>
    <row r="6" spans="3:20">
      <c r="C6" s="41">
        <v>1</v>
      </c>
      <c r="D6" s="42" t="s">
        <v>16</v>
      </c>
      <c r="E6" s="41">
        <v>100</v>
      </c>
      <c r="F6" s="43">
        <f>+E6*22/100</f>
        <v>22</v>
      </c>
      <c r="G6" s="44">
        <f>+E6*1</f>
        <v>100</v>
      </c>
      <c r="H6" s="44">
        <f>+E6*2</f>
        <v>200</v>
      </c>
      <c r="I6" s="44">
        <f>+E6*437.13</f>
        <v>43713</v>
      </c>
      <c r="K6" s="41">
        <v>1</v>
      </c>
      <c r="L6" s="42" t="s">
        <v>16</v>
      </c>
      <c r="M6" s="45">
        <v>1000</v>
      </c>
      <c r="N6" s="46">
        <f>+M6/5</f>
        <v>200</v>
      </c>
      <c r="O6" s="43">
        <f>+N6*22/100</f>
        <v>44</v>
      </c>
      <c r="P6" s="46">
        <f>+N6*3</f>
        <v>600</v>
      </c>
      <c r="Q6" s="43">
        <f>+N6*25/100</f>
        <v>50</v>
      </c>
      <c r="R6" s="43">
        <f>+N6*2.5</f>
        <v>500</v>
      </c>
      <c r="S6" s="46">
        <f>+N6*2</f>
        <v>400</v>
      </c>
      <c r="T6" s="47">
        <f>+N6*1950/100000</f>
        <v>3.9</v>
      </c>
    </row>
    <row r="7" spans="3:20">
      <c r="C7" s="41">
        <v>2</v>
      </c>
      <c r="D7" s="42" t="s">
        <v>17</v>
      </c>
      <c r="E7" s="41">
        <v>100</v>
      </c>
      <c r="F7" s="43">
        <f t="shared" ref="F7:F26" si="0">+E7*22/100</f>
        <v>22</v>
      </c>
      <c r="G7" s="44">
        <f t="shared" ref="G7:G26" si="1">+E7*1</f>
        <v>100</v>
      </c>
      <c r="H7" s="44">
        <f t="shared" ref="H7:H26" si="2">+E7*2</f>
        <v>200</v>
      </c>
      <c r="I7" s="44">
        <f t="shared" ref="I7:I25" si="3">+E7*437.13</f>
        <v>43713</v>
      </c>
      <c r="K7" s="41">
        <v>2</v>
      </c>
      <c r="L7" s="42" t="s">
        <v>17</v>
      </c>
      <c r="M7" s="45">
        <v>1000</v>
      </c>
      <c r="N7" s="46">
        <f t="shared" ref="N7:N25" si="4">+M7/5</f>
        <v>200</v>
      </c>
      <c r="O7" s="43">
        <f t="shared" ref="O7:O27" si="5">+N7*22/100</f>
        <v>44</v>
      </c>
      <c r="P7" s="46">
        <f t="shared" ref="P7:P27" si="6">+N7*3</f>
        <v>600</v>
      </c>
      <c r="Q7" s="43">
        <f t="shared" ref="Q7:Q25" si="7">+N7*25/100</f>
        <v>50</v>
      </c>
      <c r="R7" s="43">
        <f t="shared" ref="R7:R27" si="8">+N7*2.5</f>
        <v>500</v>
      </c>
      <c r="S7" s="46">
        <f t="shared" ref="S7:S27" si="9">+N7*2</f>
        <v>400</v>
      </c>
      <c r="T7" s="47">
        <f t="shared" ref="T7:T25" si="10">+N7*1950/100000</f>
        <v>3.9</v>
      </c>
    </row>
    <row r="8" spans="3:20">
      <c r="C8" s="41">
        <v>3</v>
      </c>
      <c r="D8" s="42" t="s">
        <v>46</v>
      </c>
      <c r="E8" s="41">
        <v>100</v>
      </c>
      <c r="F8" s="43">
        <f t="shared" si="0"/>
        <v>22</v>
      </c>
      <c r="G8" s="44">
        <f t="shared" si="1"/>
        <v>100</v>
      </c>
      <c r="H8" s="44">
        <f t="shared" si="2"/>
        <v>200</v>
      </c>
      <c r="I8" s="44">
        <f t="shared" si="3"/>
        <v>43713</v>
      </c>
      <c r="K8" s="41">
        <v>3</v>
      </c>
      <c r="L8" s="42" t="s">
        <v>46</v>
      </c>
      <c r="M8" s="45">
        <v>1000</v>
      </c>
      <c r="N8" s="46">
        <f t="shared" si="4"/>
        <v>200</v>
      </c>
      <c r="O8" s="43">
        <f t="shared" si="5"/>
        <v>44</v>
      </c>
      <c r="P8" s="46">
        <f t="shared" si="6"/>
        <v>600</v>
      </c>
      <c r="Q8" s="43">
        <f t="shared" si="7"/>
        <v>50</v>
      </c>
      <c r="R8" s="43">
        <f t="shared" si="8"/>
        <v>500</v>
      </c>
      <c r="S8" s="46">
        <f t="shared" si="9"/>
        <v>400</v>
      </c>
      <c r="T8" s="47">
        <f t="shared" si="10"/>
        <v>3.9</v>
      </c>
    </row>
    <row r="9" spans="3:20">
      <c r="C9" s="41">
        <v>4</v>
      </c>
      <c r="D9" s="42" t="s">
        <v>47</v>
      </c>
      <c r="E9" s="41">
        <v>100</v>
      </c>
      <c r="F9" s="43">
        <f t="shared" si="0"/>
        <v>22</v>
      </c>
      <c r="G9" s="44">
        <f t="shared" si="1"/>
        <v>100</v>
      </c>
      <c r="H9" s="44">
        <f t="shared" si="2"/>
        <v>200</v>
      </c>
      <c r="I9" s="44">
        <f t="shared" si="3"/>
        <v>43713</v>
      </c>
      <c r="K9" s="41">
        <v>4</v>
      </c>
      <c r="L9" s="42" t="s">
        <v>47</v>
      </c>
      <c r="M9" s="45">
        <v>1000</v>
      </c>
      <c r="N9" s="46">
        <f t="shared" si="4"/>
        <v>200</v>
      </c>
      <c r="O9" s="43">
        <f t="shared" si="5"/>
        <v>44</v>
      </c>
      <c r="P9" s="46">
        <f t="shared" si="6"/>
        <v>600</v>
      </c>
      <c r="Q9" s="43">
        <f t="shared" si="7"/>
        <v>50</v>
      </c>
      <c r="R9" s="43">
        <f t="shared" si="8"/>
        <v>500</v>
      </c>
      <c r="S9" s="46">
        <f t="shared" si="9"/>
        <v>400</v>
      </c>
      <c r="T9" s="47">
        <f t="shared" si="10"/>
        <v>3.9</v>
      </c>
    </row>
    <row r="10" spans="3:20">
      <c r="C10" s="41">
        <v>5</v>
      </c>
      <c r="D10" s="42" t="s">
        <v>18</v>
      </c>
      <c r="E10" s="41">
        <v>100</v>
      </c>
      <c r="F10" s="43">
        <f t="shared" si="0"/>
        <v>22</v>
      </c>
      <c r="G10" s="44">
        <f t="shared" si="1"/>
        <v>100</v>
      </c>
      <c r="H10" s="44">
        <f t="shared" si="2"/>
        <v>200</v>
      </c>
      <c r="I10" s="44">
        <f t="shared" si="3"/>
        <v>43713</v>
      </c>
      <c r="K10" s="41">
        <v>5</v>
      </c>
      <c r="L10" s="42" t="s">
        <v>18</v>
      </c>
      <c r="M10" s="45">
        <v>1000</v>
      </c>
      <c r="N10" s="46">
        <f t="shared" si="4"/>
        <v>200</v>
      </c>
      <c r="O10" s="43">
        <f t="shared" si="5"/>
        <v>44</v>
      </c>
      <c r="P10" s="46">
        <f t="shared" si="6"/>
        <v>600</v>
      </c>
      <c r="Q10" s="43">
        <f t="shared" si="7"/>
        <v>50</v>
      </c>
      <c r="R10" s="43">
        <f t="shared" si="8"/>
        <v>500</v>
      </c>
      <c r="S10" s="46">
        <f t="shared" si="9"/>
        <v>400</v>
      </c>
      <c r="T10" s="47">
        <f t="shared" si="10"/>
        <v>3.9</v>
      </c>
    </row>
    <row r="11" spans="3:20">
      <c r="C11" s="41">
        <v>6</v>
      </c>
      <c r="D11" s="42" t="s">
        <v>19</v>
      </c>
      <c r="E11" s="41">
        <v>100</v>
      </c>
      <c r="F11" s="43">
        <f t="shared" si="0"/>
        <v>22</v>
      </c>
      <c r="G11" s="44">
        <f t="shared" si="1"/>
        <v>100</v>
      </c>
      <c r="H11" s="44">
        <f t="shared" si="2"/>
        <v>200</v>
      </c>
      <c r="I11" s="44">
        <f t="shared" si="3"/>
        <v>43713</v>
      </c>
      <c r="K11" s="41">
        <v>6</v>
      </c>
      <c r="L11" s="42" t="s">
        <v>19</v>
      </c>
      <c r="M11" s="45">
        <v>1000</v>
      </c>
      <c r="N11" s="46">
        <f t="shared" si="4"/>
        <v>200</v>
      </c>
      <c r="O11" s="43">
        <f t="shared" si="5"/>
        <v>44</v>
      </c>
      <c r="P11" s="46">
        <f t="shared" si="6"/>
        <v>600</v>
      </c>
      <c r="Q11" s="43">
        <f t="shared" si="7"/>
        <v>50</v>
      </c>
      <c r="R11" s="43">
        <f t="shared" si="8"/>
        <v>500</v>
      </c>
      <c r="S11" s="46">
        <f t="shared" si="9"/>
        <v>400</v>
      </c>
      <c r="T11" s="47">
        <f t="shared" si="10"/>
        <v>3.9</v>
      </c>
    </row>
    <row r="12" spans="3:20">
      <c r="C12" s="41">
        <v>7</v>
      </c>
      <c r="D12" s="48" t="s">
        <v>48</v>
      </c>
      <c r="E12" s="41">
        <v>100</v>
      </c>
      <c r="F12" s="43">
        <f t="shared" si="0"/>
        <v>22</v>
      </c>
      <c r="G12" s="44">
        <f t="shared" si="1"/>
        <v>100</v>
      </c>
      <c r="H12" s="44">
        <f t="shared" si="2"/>
        <v>200</v>
      </c>
      <c r="I12" s="44">
        <f t="shared" si="3"/>
        <v>43713</v>
      </c>
      <c r="K12" s="41">
        <v>7</v>
      </c>
      <c r="L12" s="48" t="s">
        <v>48</v>
      </c>
      <c r="M12" s="45">
        <v>1000</v>
      </c>
      <c r="N12" s="46">
        <f t="shared" si="4"/>
        <v>200</v>
      </c>
      <c r="O12" s="43">
        <f t="shared" si="5"/>
        <v>44</v>
      </c>
      <c r="P12" s="46">
        <f t="shared" si="6"/>
        <v>600</v>
      </c>
      <c r="Q12" s="43">
        <f t="shared" si="7"/>
        <v>50</v>
      </c>
      <c r="R12" s="43">
        <f t="shared" si="8"/>
        <v>500</v>
      </c>
      <c r="S12" s="46">
        <f t="shared" si="9"/>
        <v>400</v>
      </c>
      <c r="T12" s="47">
        <f t="shared" si="10"/>
        <v>3.9</v>
      </c>
    </row>
    <row r="13" spans="3:20">
      <c r="C13" s="41">
        <v>8</v>
      </c>
      <c r="D13" s="48" t="s">
        <v>49</v>
      </c>
      <c r="E13" s="41">
        <v>100</v>
      </c>
      <c r="F13" s="43">
        <f t="shared" si="0"/>
        <v>22</v>
      </c>
      <c r="G13" s="44">
        <f t="shared" si="1"/>
        <v>100</v>
      </c>
      <c r="H13" s="44">
        <f t="shared" si="2"/>
        <v>200</v>
      </c>
      <c r="I13" s="44">
        <f t="shared" si="3"/>
        <v>43713</v>
      </c>
      <c r="K13" s="41">
        <v>8</v>
      </c>
      <c r="L13" s="48" t="s">
        <v>49</v>
      </c>
      <c r="M13" s="45">
        <v>1000</v>
      </c>
      <c r="N13" s="46">
        <f t="shared" si="4"/>
        <v>200</v>
      </c>
      <c r="O13" s="43">
        <f t="shared" si="5"/>
        <v>44</v>
      </c>
      <c r="P13" s="46">
        <f t="shared" si="6"/>
        <v>600</v>
      </c>
      <c r="Q13" s="43">
        <f t="shared" si="7"/>
        <v>50</v>
      </c>
      <c r="R13" s="43">
        <f t="shared" si="8"/>
        <v>500</v>
      </c>
      <c r="S13" s="46">
        <f t="shared" si="9"/>
        <v>400</v>
      </c>
      <c r="T13" s="47">
        <f t="shared" si="10"/>
        <v>3.9</v>
      </c>
    </row>
    <row r="14" spans="3:20">
      <c r="C14" s="41">
        <v>9</v>
      </c>
      <c r="D14" s="48" t="s">
        <v>50</v>
      </c>
      <c r="E14" s="41">
        <v>200</v>
      </c>
      <c r="F14" s="43">
        <f t="shared" si="0"/>
        <v>44</v>
      </c>
      <c r="G14" s="44">
        <f t="shared" si="1"/>
        <v>200</v>
      </c>
      <c r="H14" s="44">
        <f t="shared" si="2"/>
        <v>400</v>
      </c>
      <c r="I14" s="44">
        <f t="shared" si="3"/>
        <v>87426</v>
      </c>
      <c r="K14" s="41">
        <v>9</v>
      </c>
      <c r="L14" s="48" t="s">
        <v>50</v>
      </c>
      <c r="M14" s="45">
        <v>2000</v>
      </c>
      <c r="N14" s="46">
        <f t="shared" si="4"/>
        <v>400</v>
      </c>
      <c r="O14" s="43">
        <f t="shared" si="5"/>
        <v>88</v>
      </c>
      <c r="P14" s="46">
        <f t="shared" si="6"/>
        <v>1200</v>
      </c>
      <c r="Q14" s="43">
        <f t="shared" si="7"/>
        <v>100</v>
      </c>
      <c r="R14" s="43">
        <f t="shared" si="8"/>
        <v>1000</v>
      </c>
      <c r="S14" s="46">
        <f t="shared" si="9"/>
        <v>800</v>
      </c>
      <c r="T14" s="47">
        <f t="shared" si="10"/>
        <v>7.8</v>
      </c>
    </row>
    <row r="15" spans="3:20">
      <c r="C15" s="41">
        <v>10</v>
      </c>
      <c r="D15" s="48" t="s">
        <v>51</v>
      </c>
      <c r="E15" s="41">
        <v>100</v>
      </c>
      <c r="F15" s="43">
        <f t="shared" si="0"/>
        <v>22</v>
      </c>
      <c r="G15" s="44">
        <f t="shared" si="1"/>
        <v>100</v>
      </c>
      <c r="H15" s="44">
        <f t="shared" si="2"/>
        <v>200</v>
      </c>
      <c r="I15" s="44">
        <f t="shared" si="3"/>
        <v>43713</v>
      </c>
      <c r="K15" s="41">
        <v>10</v>
      </c>
      <c r="L15" s="48" t="s">
        <v>51</v>
      </c>
      <c r="M15" s="45">
        <v>1000</v>
      </c>
      <c r="N15" s="46">
        <f t="shared" si="4"/>
        <v>200</v>
      </c>
      <c r="O15" s="43">
        <f t="shared" si="5"/>
        <v>44</v>
      </c>
      <c r="P15" s="46">
        <f t="shared" si="6"/>
        <v>600</v>
      </c>
      <c r="Q15" s="43">
        <f t="shared" si="7"/>
        <v>50</v>
      </c>
      <c r="R15" s="43">
        <f t="shared" si="8"/>
        <v>500</v>
      </c>
      <c r="S15" s="46">
        <f t="shared" si="9"/>
        <v>400</v>
      </c>
      <c r="T15" s="47">
        <f t="shared" si="10"/>
        <v>3.9</v>
      </c>
    </row>
    <row r="16" spans="3:20">
      <c r="C16" s="41">
        <v>11</v>
      </c>
      <c r="D16" s="48" t="s">
        <v>52</v>
      </c>
      <c r="E16" s="41">
        <v>200</v>
      </c>
      <c r="F16" s="43">
        <f t="shared" si="0"/>
        <v>44</v>
      </c>
      <c r="G16" s="44">
        <f t="shared" si="1"/>
        <v>200</v>
      </c>
      <c r="H16" s="44">
        <f t="shared" si="2"/>
        <v>400</v>
      </c>
      <c r="I16" s="44">
        <f t="shared" si="3"/>
        <v>87426</v>
      </c>
      <c r="K16" s="41">
        <v>11</v>
      </c>
      <c r="L16" s="48" t="s">
        <v>52</v>
      </c>
      <c r="M16" s="45">
        <v>2000</v>
      </c>
      <c r="N16" s="46">
        <f t="shared" si="4"/>
        <v>400</v>
      </c>
      <c r="O16" s="43">
        <f t="shared" si="5"/>
        <v>88</v>
      </c>
      <c r="P16" s="46">
        <f t="shared" si="6"/>
        <v>1200</v>
      </c>
      <c r="Q16" s="43">
        <f t="shared" si="7"/>
        <v>100</v>
      </c>
      <c r="R16" s="43">
        <f t="shared" si="8"/>
        <v>1000</v>
      </c>
      <c r="S16" s="46">
        <f t="shared" si="9"/>
        <v>800</v>
      </c>
      <c r="T16" s="47">
        <f t="shared" si="10"/>
        <v>7.8</v>
      </c>
    </row>
    <row r="17" spans="3:21">
      <c r="C17" s="41">
        <v>12</v>
      </c>
      <c r="D17" s="42" t="s">
        <v>20</v>
      </c>
      <c r="E17" s="41">
        <v>100</v>
      </c>
      <c r="F17" s="43">
        <f t="shared" si="0"/>
        <v>22</v>
      </c>
      <c r="G17" s="44">
        <f t="shared" si="1"/>
        <v>100</v>
      </c>
      <c r="H17" s="44">
        <f t="shared" si="2"/>
        <v>200</v>
      </c>
      <c r="I17" s="44">
        <f t="shared" si="3"/>
        <v>43713</v>
      </c>
      <c r="K17" s="41">
        <v>12</v>
      </c>
      <c r="L17" s="42" t="s">
        <v>20</v>
      </c>
      <c r="M17" s="45">
        <v>1000</v>
      </c>
      <c r="N17" s="46">
        <f t="shared" si="4"/>
        <v>200</v>
      </c>
      <c r="O17" s="43">
        <f t="shared" si="5"/>
        <v>44</v>
      </c>
      <c r="P17" s="46">
        <f t="shared" si="6"/>
        <v>600</v>
      </c>
      <c r="Q17" s="43">
        <f t="shared" si="7"/>
        <v>50</v>
      </c>
      <c r="R17" s="43">
        <f t="shared" si="8"/>
        <v>500</v>
      </c>
      <c r="S17" s="46">
        <f t="shared" si="9"/>
        <v>400</v>
      </c>
      <c r="T17" s="47">
        <f t="shared" si="10"/>
        <v>3.9</v>
      </c>
    </row>
    <row r="18" spans="3:21">
      <c r="C18" s="41">
        <v>13</v>
      </c>
      <c r="D18" s="48" t="s">
        <v>53</v>
      </c>
      <c r="E18" s="41">
        <v>100</v>
      </c>
      <c r="F18" s="43">
        <f t="shared" si="0"/>
        <v>22</v>
      </c>
      <c r="G18" s="44">
        <f t="shared" si="1"/>
        <v>100</v>
      </c>
      <c r="H18" s="44">
        <f t="shared" si="2"/>
        <v>200</v>
      </c>
      <c r="I18" s="44">
        <f t="shared" si="3"/>
        <v>43713</v>
      </c>
      <c r="K18" s="41">
        <v>13</v>
      </c>
      <c r="L18" s="48" t="s">
        <v>53</v>
      </c>
      <c r="M18" s="45">
        <v>1000</v>
      </c>
      <c r="N18" s="46">
        <f t="shared" si="4"/>
        <v>200</v>
      </c>
      <c r="O18" s="43">
        <f t="shared" si="5"/>
        <v>44</v>
      </c>
      <c r="P18" s="46">
        <f t="shared" si="6"/>
        <v>600</v>
      </c>
      <c r="Q18" s="43">
        <f t="shared" si="7"/>
        <v>50</v>
      </c>
      <c r="R18" s="43">
        <f t="shared" si="8"/>
        <v>500</v>
      </c>
      <c r="S18" s="46">
        <f t="shared" si="9"/>
        <v>400</v>
      </c>
      <c r="T18" s="47">
        <f t="shared" si="10"/>
        <v>3.9</v>
      </c>
    </row>
    <row r="19" spans="3:21">
      <c r="C19" s="41">
        <v>14</v>
      </c>
      <c r="D19" s="48" t="s">
        <v>54</v>
      </c>
      <c r="E19" s="41">
        <v>100</v>
      </c>
      <c r="F19" s="43">
        <f t="shared" si="0"/>
        <v>22</v>
      </c>
      <c r="G19" s="44">
        <f t="shared" si="1"/>
        <v>100</v>
      </c>
      <c r="H19" s="44">
        <f t="shared" si="2"/>
        <v>200</v>
      </c>
      <c r="I19" s="44">
        <f t="shared" si="3"/>
        <v>43713</v>
      </c>
      <c r="K19" s="41">
        <v>14</v>
      </c>
      <c r="L19" s="48" t="s">
        <v>54</v>
      </c>
      <c r="M19" s="45">
        <v>1000</v>
      </c>
      <c r="N19" s="46">
        <f t="shared" si="4"/>
        <v>200</v>
      </c>
      <c r="O19" s="43">
        <f t="shared" si="5"/>
        <v>44</v>
      </c>
      <c r="P19" s="46">
        <f t="shared" si="6"/>
        <v>600</v>
      </c>
      <c r="Q19" s="43">
        <f t="shared" si="7"/>
        <v>50</v>
      </c>
      <c r="R19" s="43">
        <f t="shared" si="8"/>
        <v>500</v>
      </c>
      <c r="S19" s="46">
        <f t="shared" si="9"/>
        <v>400</v>
      </c>
      <c r="T19" s="47">
        <f t="shared" si="10"/>
        <v>3.9</v>
      </c>
    </row>
    <row r="20" spans="3:21">
      <c r="C20" s="41">
        <v>15</v>
      </c>
      <c r="D20" s="42" t="s">
        <v>21</v>
      </c>
      <c r="E20" s="41">
        <v>100</v>
      </c>
      <c r="F20" s="43">
        <f t="shared" si="0"/>
        <v>22</v>
      </c>
      <c r="G20" s="44">
        <f t="shared" si="1"/>
        <v>100</v>
      </c>
      <c r="H20" s="44">
        <f t="shared" si="2"/>
        <v>200</v>
      </c>
      <c r="I20" s="44">
        <f t="shared" si="3"/>
        <v>43713</v>
      </c>
      <c r="K20" s="41">
        <v>15</v>
      </c>
      <c r="L20" s="42" t="s">
        <v>21</v>
      </c>
      <c r="M20" s="45">
        <v>1000</v>
      </c>
      <c r="N20" s="46">
        <f t="shared" si="4"/>
        <v>200</v>
      </c>
      <c r="O20" s="43">
        <f t="shared" si="5"/>
        <v>44</v>
      </c>
      <c r="P20" s="46">
        <f t="shared" si="6"/>
        <v>600</v>
      </c>
      <c r="Q20" s="43">
        <f t="shared" si="7"/>
        <v>50</v>
      </c>
      <c r="R20" s="43">
        <f t="shared" si="8"/>
        <v>500</v>
      </c>
      <c r="S20" s="46">
        <f t="shared" si="9"/>
        <v>400</v>
      </c>
      <c r="T20" s="47">
        <f t="shared" si="10"/>
        <v>3.9</v>
      </c>
    </row>
    <row r="21" spans="3:21">
      <c r="C21" s="41">
        <v>16</v>
      </c>
      <c r="D21" s="48" t="s">
        <v>55</v>
      </c>
      <c r="E21" s="41">
        <v>200</v>
      </c>
      <c r="F21" s="43">
        <f t="shared" si="0"/>
        <v>44</v>
      </c>
      <c r="G21" s="44">
        <f t="shared" si="1"/>
        <v>200</v>
      </c>
      <c r="H21" s="44">
        <f t="shared" si="2"/>
        <v>400</v>
      </c>
      <c r="I21" s="44">
        <f t="shared" si="3"/>
        <v>87426</v>
      </c>
      <c r="K21" s="41">
        <v>16</v>
      </c>
      <c r="L21" s="48" t="s">
        <v>55</v>
      </c>
      <c r="M21" s="45">
        <v>2000</v>
      </c>
      <c r="N21" s="46">
        <f t="shared" si="4"/>
        <v>400</v>
      </c>
      <c r="O21" s="43">
        <f t="shared" si="5"/>
        <v>88</v>
      </c>
      <c r="P21" s="46">
        <f t="shared" si="6"/>
        <v>1200</v>
      </c>
      <c r="Q21" s="43">
        <f t="shared" si="7"/>
        <v>100</v>
      </c>
      <c r="R21" s="43">
        <f t="shared" si="8"/>
        <v>1000</v>
      </c>
      <c r="S21" s="46">
        <f t="shared" si="9"/>
        <v>800</v>
      </c>
      <c r="T21" s="47">
        <f t="shared" si="10"/>
        <v>7.8</v>
      </c>
    </row>
    <row r="22" spans="3:21">
      <c r="C22" s="41">
        <v>17</v>
      </c>
      <c r="D22" s="48" t="s">
        <v>56</v>
      </c>
      <c r="E22" s="41">
        <v>100</v>
      </c>
      <c r="F22" s="43">
        <f t="shared" si="0"/>
        <v>22</v>
      </c>
      <c r="G22" s="44">
        <f t="shared" si="1"/>
        <v>100</v>
      </c>
      <c r="H22" s="44">
        <f t="shared" si="2"/>
        <v>200</v>
      </c>
      <c r="I22" s="44">
        <f t="shared" si="3"/>
        <v>43713</v>
      </c>
      <c r="K22" s="41">
        <v>17</v>
      </c>
      <c r="L22" s="48" t="s">
        <v>56</v>
      </c>
      <c r="M22" s="45">
        <v>1000</v>
      </c>
      <c r="N22" s="46">
        <f t="shared" si="4"/>
        <v>200</v>
      </c>
      <c r="O22" s="43">
        <f t="shared" si="5"/>
        <v>44</v>
      </c>
      <c r="P22" s="46">
        <f t="shared" si="6"/>
        <v>600</v>
      </c>
      <c r="Q22" s="43">
        <f t="shared" si="7"/>
        <v>50</v>
      </c>
      <c r="R22" s="43">
        <f t="shared" si="8"/>
        <v>500</v>
      </c>
      <c r="S22" s="46">
        <f t="shared" si="9"/>
        <v>400</v>
      </c>
      <c r="T22" s="47">
        <f t="shared" si="10"/>
        <v>3.9</v>
      </c>
    </row>
    <row r="23" spans="3:21">
      <c r="C23" s="41">
        <v>18</v>
      </c>
      <c r="D23" s="42" t="s">
        <v>22</v>
      </c>
      <c r="E23" s="41">
        <v>100</v>
      </c>
      <c r="F23" s="43">
        <f t="shared" si="0"/>
        <v>22</v>
      </c>
      <c r="G23" s="44">
        <f t="shared" si="1"/>
        <v>100</v>
      </c>
      <c r="H23" s="44">
        <f t="shared" si="2"/>
        <v>200</v>
      </c>
      <c r="I23" s="44">
        <f t="shared" si="3"/>
        <v>43713</v>
      </c>
      <c r="K23" s="41">
        <v>18</v>
      </c>
      <c r="L23" s="42" t="s">
        <v>22</v>
      </c>
      <c r="M23" s="45">
        <f>1000+385</f>
        <v>1385</v>
      </c>
      <c r="N23" s="46">
        <f t="shared" si="4"/>
        <v>277</v>
      </c>
      <c r="O23" s="43">
        <f t="shared" si="5"/>
        <v>60.94</v>
      </c>
      <c r="P23" s="46">
        <f t="shared" si="6"/>
        <v>831</v>
      </c>
      <c r="Q23" s="43">
        <f t="shared" si="7"/>
        <v>69.25</v>
      </c>
      <c r="R23" s="43">
        <f t="shared" si="8"/>
        <v>692.5</v>
      </c>
      <c r="S23" s="46">
        <f t="shared" si="9"/>
        <v>554</v>
      </c>
      <c r="T23" s="47">
        <f t="shared" si="10"/>
        <v>5.4015000000000004</v>
      </c>
    </row>
    <row r="24" spans="3:21">
      <c r="C24" s="41">
        <v>19</v>
      </c>
      <c r="D24" s="48" t="s">
        <v>57</v>
      </c>
      <c r="E24" s="41">
        <v>100</v>
      </c>
      <c r="F24" s="43">
        <f t="shared" si="0"/>
        <v>22</v>
      </c>
      <c r="G24" s="44">
        <f t="shared" si="1"/>
        <v>100</v>
      </c>
      <c r="H24" s="44">
        <f t="shared" si="2"/>
        <v>200</v>
      </c>
      <c r="I24" s="44">
        <f t="shared" si="3"/>
        <v>43713</v>
      </c>
      <c r="K24" s="41">
        <v>19</v>
      </c>
      <c r="L24" s="48" t="s">
        <v>57</v>
      </c>
      <c r="M24" s="45">
        <v>1000</v>
      </c>
      <c r="N24" s="46">
        <f t="shared" si="4"/>
        <v>200</v>
      </c>
      <c r="O24" s="43">
        <f t="shared" si="5"/>
        <v>44</v>
      </c>
      <c r="P24" s="46">
        <f t="shared" si="6"/>
        <v>600</v>
      </c>
      <c r="Q24" s="43">
        <f t="shared" si="7"/>
        <v>50</v>
      </c>
      <c r="R24" s="43">
        <f t="shared" si="8"/>
        <v>500</v>
      </c>
      <c r="S24" s="46">
        <f t="shared" si="9"/>
        <v>400</v>
      </c>
      <c r="T24" s="47">
        <f t="shared" si="10"/>
        <v>3.9</v>
      </c>
    </row>
    <row r="25" spans="3:21">
      <c r="C25" s="41">
        <v>20</v>
      </c>
      <c r="D25" s="42" t="s">
        <v>23</v>
      </c>
      <c r="E25" s="41">
        <v>100</v>
      </c>
      <c r="F25" s="43">
        <f t="shared" si="0"/>
        <v>22</v>
      </c>
      <c r="G25" s="44">
        <f t="shared" si="1"/>
        <v>100</v>
      </c>
      <c r="H25" s="44">
        <f t="shared" si="2"/>
        <v>200</v>
      </c>
      <c r="I25" s="44">
        <f t="shared" si="3"/>
        <v>43713</v>
      </c>
      <c r="K25" s="41">
        <v>20</v>
      </c>
      <c r="L25" s="42" t="s">
        <v>23</v>
      </c>
      <c r="M25" s="45">
        <v>1000</v>
      </c>
      <c r="N25" s="46">
        <f t="shared" si="4"/>
        <v>200</v>
      </c>
      <c r="O25" s="43">
        <f t="shared" si="5"/>
        <v>44</v>
      </c>
      <c r="P25" s="46">
        <f t="shared" si="6"/>
        <v>600</v>
      </c>
      <c r="Q25" s="43">
        <f t="shared" si="7"/>
        <v>50</v>
      </c>
      <c r="R25" s="43">
        <f t="shared" si="8"/>
        <v>500</v>
      </c>
      <c r="S25" s="46">
        <f t="shared" si="9"/>
        <v>400</v>
      </c>
      <c r="T25" s="47">
        <f t="shared" si="10"/>
        <v>3.9</v>
      </c>
    </row>
    <row r="26" spans="3:21">
      <c r="C26" s="49"/>
      <c r="D26" s="50" t="s">
        <v>9</v>
      </c>
      <c r="E26" s="49">
        <f>SUM(E6:E25)</f>
        <v>2300</v>
      </c>
      <c r="F26" s="43">
        <f t="shared" si="0"/>
        <v>506</v>
      </c>
      <c r="G26" s="44">
        <f t="shared" si="1"/>
        <v>2300</v>
      </c>
      <c r="H26" s="44">
        <f t="shared" si="2"/>
        <v>4600</v>
      </c>
      <c r="I26" s="49">
        <f>SUM(I6:I25)</f>
        <v>1005399</v>
      </c>
      <c r="K26" s="41"/>
      <c r="L26" s="42" t="s">
        <v>58</v>
      </c>
      <c r="M26" s="45"/>
      <c r="N26" s="46"/>
      <c r="O26" s="43"/>
      <c r="P26" s="46"/>
      <c r="Q26" s="43"/>
      <c r="R26" s="43"/>
      <c r="S26" s="46"/>
      <c r="T26" s="47">
        <v>1.4970000000000001</v>
      </c>
    </row>
    <row r="27" spans="3:21">
      <c r="K27" s="49"/>
      <c r="L27" s="50" t="s">
        <v>9</v>
      </c>
      <c r="M27" s="45">
        <f>SUM(M6:M26)</f>
        <v>23385</v>
      </c>
      <c r="N27" s="52">
        <f>SUM(N6:N26)</f>
        <v>4677</v>
      </c>
      <c r="O27" s="43">
        <f t="shared" si="5"/>
        <v>1028.94</v>
      </c>
      <c r="P27" s="46">
        <f t="shared" si="6"/>
        <v>14031</v>
      </c>
      <c r="Q27" s="45">
        <f>SUM(Q6:Q26)</f>
        <v>1169.25</v>
      </c>
      <c r="R27" s="43">
        <f t="shared" si="8"/>
        <v>11692.5</v>
      </c>
      <c r="S27" s="46">
        <f t="shared" si="9"/>
        <v>9354</v>
      </c>
      <c r="T27" s="47">
        <f>SUM(T6:T26)</f>
        <v>92.698499999999996</v>
      </c>
    </row>
    <row r="28" spans="3:21">
      <c r="R28" s="51"/>
      <c r="S28" s="51"/>
      <c r="T28" s="53"/>
    </row>
    <row r="29" spans="3:21">
      <c r="D29" t="s">
        <v>59</v>
      </c>
      <c r="F29" s="54"/>
      <c r="G29" s="54"/>
      <c r="H29" s="54" t="s">
        <v>26</v>
      </c>
      <c r="R29" s="51"/>
      <c r="S29" s="51"/>
    </row>
    <row r="30" spans="3:21">
      <c r="D30" t="s">
        <v>60</v>
      </c>
      <c r="F30" s="20"/>
      <c r="G30" s="20"/>
      <c r="H30" s="20"/>
      <c r="L30" t="s">
        <v>59</v>
      </c>
      <c r="N30" s="54"/>
      <c r="O30" s="54"/>
      <c r="P30" s="54"/>
      <c r="S30" s="54" t="s">
        <v>26</v>
      </c>
      <c r="T30" s="51"/>
      <c r="U30" s="51"/>
    </row>
    <row r="31" spans="3:21">
      <c r="L31" t="s">
        <v>60</v>
      </c>
      <c r="N31" s="20"/>
      <c r="O31" s="20"/>
      <c r="P31" s="20"/>
      <c r="Q31" s="20"/>
      <c r="R31" s="51"/>
      <c r="S31" s="51"/>
    </row>
    <row r="35" spans="3:14" ht="30.75" customHeight="1">
      <c r="C35" s="55" t="s">
        <v>61</v>
      </c>
      <c r="D35" s="55"/>
      <c r="E35" s="55"/>
      <c r="F35" s="55"/>
      <c r="G35" s="55"/>
      <c r="H35" s="55"/>
      <c r="I35" s="55"/>
    </row>
    <row r="36" spans="3:14">
      <c r="C36" s="21"/>
      <c r="D36" s="21"/>
      <c r="E36" s="21"/>
      <c r="F36" s="56"/>
      <c r="G36" s="56"/>
      <c r="H36" s="56"/>
      <c r="I36" s="56"/>
      <c r="L36" s="57"/>
      <c r="M36" s="57"/>
      <c r="N36" s="57"/>
    </row>
    <row r="37" spans="3:14" ht="30.75" customHeight="1">
      <c r="C37" s="23" t="s">
        <v>30</v>
      </c>
      <c r="D37" s="23" t="s">
        <v>31</v>
      </c>
      <c r="E37" s="58" t="s">
        <v>32</v>
      </c>
      <c r="F37" s="59" t="s">
        <v>33</v>
      </c>
      <c r="G37" s="59"/>
      <c r="H37" s="59"/>
      <c r="I37" s="60"/>
    </row>
    <row r="38" spans="3:14" ht="36">
      <c r="C38" s="23"/>
      <c r="D38" s="23"/>
      <c r="E38" s="35"/>
      <c r="F38" s="61" t="s">
        <v>42</v>
      </c>
      <c r="G38" s="61" t="s">
        <v>62</v>
      </c>
      <c r="H38" s="62" t="s">
        <v>44</v>
      </c>
      <c r="I38"/>
    </row>
    <row r="39" spans="3:14">
      <c r="C39" s="41">
        <v>1</v>
      </c>
      <c r="D39" s="42" t="s">
        <v>46</v>
      </c>
      <c r="E39" s="41">
        <v>200</v>
      </c>
      <c r="F39" s="43">
        <f t="shared" ref="F39:F52" si="11">+E39*22/100</f>
        <v>44</v>
      </c>
      <c r="G39" s="44">
        <f>+E39*3</f>
        <v>600</v>
      </c>
      <c r="H39" s="44">
        <f t="shared" ref="H39:H52" si="12">+E39*2</f>
        <v>400</v>
      </c>
      <c r="I39"/>
    </row>
    <row r="40" spans="3:14">
      <c r="C40" s="41">
        <v>2</v>
      </c>
      <c r="D40" s="42" t="s">
        <v>47</v>
      </c>
      <c r="E40" s="41">
        <v>300</v>
      </c>
      <c r="F40" s="43">
        <f t="shared" si="11"/>
        <v>66</v>
      </c>
      <c r="G40" s="44">
        <f t="shared" ref="G40:G51" si="13">+E40*3</f>
        <v>900</v>
      </c>
      <c r="H40" s="44">
        <f t="shared" si="12"/>
        <v>600</v>
      </c>
      <c r="I40"/>
    </row>
    <row r="41" spans="3:14">
      <c r="C41" s="41">
        <v>3</v>
      </c>
      <c r="D41" s="42" t="s">
        <v>18</v>
      </c>
      <c r="E41" s="41">
        <v>200</v>
      </c>
      <c r="F41" s="43">
        <f t="shared" si="11"/>
        <v>44</v>
      </c>
      <c r="G41" s="44">
        <f t="shared" si="13"/>
        <v>600</v>
      </c>
      <c r="H41" s="44">
        <f t="shared" si="12"/>
        <v>400</v>
      </c>
      <c r="I41"/>
    </row>
    <row r="42" spans="3:14">
      <c r="C42" s="41">
        <v>4</v>
      </c>
      <c r="D42" s="48" t="s">
        <v>48</v>
      </c>
      <c r="E42" s="41">
        <v>300</v>
      </c>
      <c r="F42" s="43">
        <f t="shared" si="11"/>
        <v>66</v>
      </c>
      <c r="G42" s="44">
        <f t="shared" si="13"/>
        <v>900</v>
      </c>
      <c r="H42" s="44">
        <f t="shared" si="12"/>
        <v>600</v>
      </c>
      <c r="I42"/>
    </row>
    <row r="43" spans="3:14">
      <c r="C43" s="41">
        <v>5</v>
      </c>
      <c r="D43" s="48" t="s">
        <v>49</v>
      </c>
      <c r="E43" s="41">
        <v>200</v>
      </c>
      <c r="F43" s="43">
        <f t="shared" si="11"/>
        <v>44</v>
      </c>
      <c r="G43" s="44">
        <f t="shared" si="13"/>
        <v>600</v>
      </c>
      <c r="H43" s="44">
        <f t="shared" si="12"/>
        <v>400</v>
      </c>
      <c r="I43"/>
    </row>
    <row r="44" spans="3:14">
      <c r="C44" s="41">
        <v>6</v>
      </c>
      <c r="D44" s="48" t="s">
        <v>50</v>
      </c>
      <c r="E44" s="41">
        <v>300</v>
      </c>
      <c r="F44" s="43">
        <f t="shared" si="11"/>
        <v>66</v>
      </c>
      <c r="G44" s="44">
        <f t="shared" si="13"/>
        <v>900</v>
      </c>
      <c r="H44" s="44">
        <f t="shared" si="12"/>
        <v>600</v>
      </c>
      <c r="I44"/>
    </row>
    <row r="45" spans="3:14">
      <c r="C45" s="41">
        <v>7</v>
      </c>
      <c r="D45" s="48" t="s">
        <v>51</v>
      </c>
      <c r="E45" s="41">
        <v>200</v>
      </c>
      <c r="F45" s="43">
        <f t="shared" si="11"/>
        <v>44</v>
      </c>
      <c r="G45" s="44">
        <f t="shared" si="13"/>
        <v>600</v>
      </c>
      <c r="H45" s="44">
        <f t="shared" si="12"/>
        <v>400</v>
      </c>
      <c r="I45"/>
    </row>
    <row r="46" spans="3:14">
      <c r="C46" s="41">
        <v>8</v>
      </c>
      <c r="D46" s="48" t="s">
        <v>52</v>
      </c>
      <c r="E46" s="41">
        <v>400</v>
      </c>
      <c r="F46" s="43">
        <f t="shared" si="11"/>
        <v>88</v>
      </c>
      <c r="G46" s="44">
        <f t="shared" si="13"/>
        <v>1200</v>
      </c>
      <c r="H46" s="44">
        <f t="shared" si="12"/>
        <v>800</v>
      </c>
      <c r="I46"/>
    </row>
    <row r="47" spans="3:14">
      <c r="C47" s="41">
        <v>9</v>
      </c>
      <c r="D47" s="48" t="s">
        <v>53</v>
      </c>
      <c r="E47" s="41">
        <v>300</v>
      </c>
      <c r="F47" s="43">
        <f t="shared" si="11"/>
        <v>66</v>
      </c>
      <c r="G47" s="44">
        <f t="shared" si="13"/>
        <v>900</v>
      </c>
      <c r="H47" s="44">
        <f t="shared" si="12"/>
        <v>600</v>
      </c>
      <c r="I47"/>
    </row>
    <row r="48" spans="3:14">
      <c r="C48" s="41">
        <v>10</v>
      </c>
      <c r="D48" s="48" t="s">
        <v>54</v>
      </c>
      <c r="E48" s="41">
        <v>200</v>
      </c>
      <c r="F48" s="43">
        <f t="shared" si="11"/>
        <v>44</v>
      </c>
      <c r="G48" s="44">
        <f t="shared" si="13"/>
        <v>600</v>
      </c>
      <c r="H48" s="44">
        <f t="shared" si="12"/>
        <v>400</v>
      </c>
      <c r="I48"/>
    </row>
    <row r="49" spans="3:9">
      <c r="C49" s="41">
        <v>11</v>
      </c>
      <c r="D49" s="48" t="s">
        <v>55</v>
      </c>
      <c r="E49" s="41">
        <v>300</v>
      </c>
      <c r="F49" s="43">
        <f t="shared" si="11"/>
        <v>66</v>
      </c>
      <c r="G49" s="44">
        <f t="shared" si="13"/>
        <v>900</v>
      </c>
      <c r="H49" s="44">
        <f t="shared" si="12"/>
        <v>600</v>
      </c>
      <c r="I49"/>
    </row>
    <row r="50" spans="3:9">
      <c r="C50" s="41">
        <v>12</v>
      </c>
      <c r="D50" s="48" t="s">
        <v>56</v>
      </c>
      <c r="E50" s="41">
        <v>200</v>
      </c>
      <c r="F50" s="43">
        <f t="shared" si="11"/>
        <v>44</v>
      </c>
      <c r="G50" s="44">
        <f t="shared" si="13"/>
        <v>600</v>
      </c>
      <c r="H50" s="44">
        <f t="shared" si="12"/>
        <v>400</v>
      </c>
      <c r="I50"/>
    </row>
    <row r="51" spans="3:9">
      <c r="C51" s="41">
        <v>13</v>
      </c>
      <c r="D51" s="48" t="s">
        <v>57</v>
      </c>
      <c r="E51" s="41">
        <v>200</v>
      </c>
      <c r="F51" s="43">
        <f t="shared" si="11"/>
        <v>44</v>
      </c>
      <c r="G51" s="44">
        <f t="shared" si="13"/>
        <v>600</v>
      </c>
      <c r="H51" s="44">
        <f t="shared" si="12"/>
        <v>400</v>
      </c>
      <c r="I51"/>
    </row>
    <row r="52" spans="3:9">
      <c r="C52" s="49"/>
      <c r="D52" s="50" t="s">
        <v>9</v>
      </c>
      <c r="E52" s="49">
        <f>SUM(E39:E51)</f>
        <v>3300</v>
      </c>
      <c r="F52" s="43">
        <f t="shared" si="11"/>
        <v>726</v>
      </c>
      <c r="G52" s="44">
        <f>SUM(G39:G51)</f>
        <v>9900</v>
      </c>
      <c r="H52" s="44">
        <f t="shared" si="12"/>
        <v>6600</v>
      </c>
      <c r="I52"/>
    </row>
    <row r="55" spans="3:9">
      <c r="D55" t="s">
        <v>59</v>
      </c>
      <c r="F55" s="54"/>
      <c r="G55" s="54"/>
      <c r="H55" s="54" t="s">
        <v>26</v>
      </c>
    </row>
    <row r="56" spans="3:9">
      <c r="D56" t="s">
        <v>60</v>
      </c>
      <c r="F56" s="20"/>
      <c r="G56" s="20"/>
      <c r="H56" s="20"/>
    </row>
    <row r="67" ht="24.75" customHeight="1"/>
    <row r="68" ht="30" customHeight="1"/>
  </sheetData>
  <mergeCells count="27">
    <mergeCell ref="C37:C38"/>
    <mergeCell ref="D37:D38"/>
    <mergeCell ref="E37:E38"/>
    <mergeCell ref="F37:H37"/>
    <mergeCell ref="F56:H56"/>
    <mergeCell ref="S4:S5"/>
    <mergeCell ref="T4:T5"/>
    <mergeCell ref="F30:H30"/>
    <mergeCell ref="N31:Q31"/>
    <mergeCell ref="C35:I35"/>
    <mergeCell ref="C36:I36"/>
    <mergeCell ref="M4:M5"/>
    <mergeCell ref="N4:N5"/>
    <mergeCell ref="O4:O5"/>
    <mergeCell ref="P4:P5"/>
    <mergeCell ref="Q4:Q5"/>
    <mergeCell ref="R4:R5"/>
    <mergeCell ref="C2:I2"/>
    <mergeCell ref="K2:T2"/>
    <mergeCell ref="C3:I3"/>
    <mergeCell ref="K3:R3"/>
    <mergeCell ref="C4:C5"/>
    <mergeCell ref="D4:D5"/>
    <mergeCell ref="E4:E5"/>
    <mergeCell ref="F4:I4"/>
    <mergeCell ref="K4:K5"/>
    <mergeCell ref="L4:L5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0"/>
  <sheetViews>
    <sheetView topLeftCell="A4" workbookViewId="0">
      <selection activeCell="L4" sqref="L4"/>
    </sheetView>
  </sheetViews>
  <sheetFormatPr defaultRowHeight="15"/>
  <cols>
    <col min="2" max="2" width="13.7109375" customWidth="1"/>
    <col min="3" max="4" width="11.85546875" style="17" bestFit="1" customWidth="1"/>
    <col min="5" max="5" width="15" style="17" bestFit="1" customWidth="1"/>
    <col min="6" max="6" width="11.85546875" bestFit="1" customWidth="1"/>
    <col min="7" max="7" width="12.42578125" bestFit="1" customWidth="1"/>
    <col min="8" max="8" width="11.140625" customWidth="1"/>
    <col min="9" max="9" width="9.42578125" bestFit="1" customWidth="1"/>
    <col min="10" max="10" width="15.140625" bestFit="1" customWidth="1"/>
  </cols>
  <sheetData>
    <row r="2" spans="1:10" ht="18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8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 ht="92.25" customHeight="1">
      <c r="A4" s="3" t="s">
        <v>2</v>
      </c>
      <c r="B4" s="4" t="s">
        <v>3</v>
      </c>
      <c r="C4" s="14" t="s">
        <v>4</v>
      </c>
      <c r="D4" s="14" t="s">
        <v>5</v>
      </c>
      <c r="E4" s="14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</row>
    <row r="5" spans="1:10" ht="18">
      <c r="A5" s="6"/>
      <c r="B5" s="6"/>
      <c r="C5" s="15" t="s">
        <v>12</v>
      </c>
      <c r="D5" s="15" t="s">
        <v>12</v>
      </c>
      <c r="E5" s="15" t="s">
        <v>12</v>
      </c>
      <c r="F5" s="7" t="s">
        <v>12</v>
      </c>
      <c r="G5" s="7" t="s">
        <v>12</v>
      </c>
      <c r="H5" s="7" t="s">
        <v>13</v>
      </c>
      <c r="I5" s="7" t="s">
        <v>14</v>
      </c>
      <c r="J5" s="7" t="s">
        <v>15</v>
      </c>
    </row>
    <row r="6" spans="1:10" ht="18">
      <c r="A6" s="6">
        <v>1</v>
      </c>
      <c r="B6" s="6" t="s">
        <v>16</v>
      </c>
      <c r="C6" s="15">
        <v>300</v>
      </c>
      <c r="D6" s="15">
        <v>800</v>
      </c>
      <c r="E6" s="15">
        <v>400</v>
      </c>
      <c r="F6" s="7">
        <v>400</v>
      </c>
      <c r="G6" s="7">
        <v>1100</v>
      </c>
      <c r="H6" s="7">
        <f>+G6+F6+E6+D6+C6</f>
        <v>3000</v>
      </c>
      <c r="I6" s="7">
        <v>110</v>
      </c>
      <c r="J6" s="8">
        <v>250</v>
      </c>
    </row>
    <row r="7" spans="1:10" ht="18">
      <c r="A7" s="6">
        <v>2</v>
      </c>
      <c r="B7" s="6" t="s">
        <v>17</v>
      </c>
      <c r="C7" s="15">
        <v>100</v>
      </c>
      <c r="D7" s="15">
        <v>700</v>
      </c>
      <c r="E7" s="15">
        <v>400</v>
      </c>
      <c r="F7" s="7">
        <v>400</v>
      </c>
      <c r="G7" s="7">
        <v>900</v>
      </c>
      <c r="H7" s="7">
        <f t="shared" ref="H7:H14" si="0">+G7+F7+E7+D7+C7</f>
        <v>2500</v>
      </c>
      <c r="I7" s="7">
        <v>80</v>
      </c>
      <c r="J7" s="8">
        <v>250</v>
      </c>
    </row>
    <row r="8" spans="1:10" ht="18">
      <c r="A8" s="6">
        <v>3</v>
      </c>
      <c r="B8" s="6" t="s">
        <v>18</v>
      </c>
      <c r="C8" s="15">
        <v>100</v>
      </c>
      <c r="D8" s="15">
        <v>700</v>
      </c>
      <c r="E8" s="15">
        <v>400</v>
      </c>
      <c r="F8" s="7">
        <v>500</v>
      </c>
      <c r="G8" s="7">
        <v>900</v>
      </c>
      <c r="H8" s="7">
        <f t="shared" si="0"/>
        <v>2600</v>
      </c>
      <c r="I8" s="7">
        <v>70</v>
      </c>
      <c r="J8" s="8">
        <v>250</v>
      </c>
    </row>
    <row r="9" spans="1:10" ht="18">
      <c r="A9" s="6">
        <v>4</v>
      </c>
      <c r="B9" s="6" t="s">
        <v>19</v>
      </c>
      <c r="C9" s="15">
        <v>100</v>
      </c>
      <c r="D9" s="15">
        <v>500</v>
      </c>
      <c r="E9" s="15">
        <v>300</v>
      </c>
      <c r="F9" s="7">
        <v>300</v>
      </c>
      <c r="G9" s="7">
        <v>800</v>
      </c>
      <c r="H9" s="7">
        <f t="shared" si="0"/>
        <v>2000</v>
      </c>
      <c r="I9" s="7">
        <v>70</v>
      </c>
      <c r="J9" s="8">
        <v>250</v>
      </c>
    </row>
    <row r="10" spans="1:10" ht="18">
      <c r="A10" s="6">
        <v>5</v>
      </c>
      <c r="B10" s="6" t="s">
        <v>20</v>
      </c>
      <c r="C10" s="15">
        <v>100</v>
      </c>
      <c r="D10" s="15">
        <v>700</v>
      </c>
      <c r="E10" s="15">
        <v>400</v>
      </c>
      <c r="F10" s="7">
        <v>500</v>
      </c>
      <c r="G10" s="7">
        <v>900</v>
      </c>
      <c r="H10" s="7">
        <f t="shared" si="0"/>
        <v>2600</v>
      </c>
      <c r="I10" s="7">
        <v>60</v>
      </c>
      <c r="J10" s="8">
        <v>250</v>
      </c>
    </row>
    <row r="11" spans="1:10" ht="18">
      <c r="A11" s="6">
        <v>6</v>
      </c>
      <c r="B11" s="6" t="s">
        <v>21</v>
      </c>
      <c r="C11" s="15">
        <v>200</v>
      </c>
      <c r="D11" s="15">
        <v>600</v>
      </c>
      <c r="E11" s="15">
        <v>400</v>
      </c>
      <c r="F11" s="7">
        <v>400</v>
      </c>
      <c r="G11" s="7">
        <v>800</v>
      </c>
      <c r="H11" s="7">
        <f t="shared" si="0"/>
        <v>2400</v>
      </c>
      <c r="I11" s="7">
        <v>70</v>
      </c>
      <c r="J11" s="8">
        <v>250</v>
      </c>
    </row>
    <row r="12" spans="1:10" ht="18">
      <c r="A12" s="6">
        <v>7</v>
      </c>
      <c r="B12" s="6" t="s">
        <v>22</v>
      </c>
      <c r="C12" s="15">
        <v>300</v>
      </c>
      <c r="D12" s="15">
        <v>900</v>
      </c>
      <c r="E12" s="15">
        <v>400</v>
      </c>
      <c r="F12" s="7">
        <v>400</v>
      </c>
      <c r="G12" s="7">
        <v>1100</v>
      </c>
      <c r="H12" s="7">
        <f t="shared" si="0"/>
        <v>3100</v>
      </c>
      <c r="I12" s="7">
        <v>120</v>
      </c>
      <c r="J12" s="8">
        <v>250</v>
      </c>
    </row>
    <row r="13" spans="1:10" ht="18">
      <c r="A13" s="6">
        <v>8</v>
      </c>
      <c r="B13" s="6" t="s">
        <v>23</v>
      </c>
      <c r="C13" s="15">
        <v>100</v>
      </c>
      <c r="D13" s="15">
        <v>500</v>
      </c>
      <c r="E13" s="15">
        <v>300</v>
      </c>
      <c r="F13" s="7">
        <v>300</v>
      </c>
      <c r="G13" s="7">
        <v>700</v>
      </c>
      <c r="H13" s="7">
        <f t="shared" si="0"/>
        <v>1900</v>
      </c>
      <c r="I13" s="7">
        <v>70</v>
      </c>
      <c r="J13" s="8">
        <f>250-44.7</f>
        <v>205.3</v>
      </c>
    </row>
    <row r="14" spans="1:10" ht="18">
      <c r="A14" s="6"/>
      <c r="B14" s="6" t="s">
        <v>24</v>
      </c>
      <c r="C14" s="16">
        <f>SUM(C6:C13)</f>
        <v>1300</v>
      </c>
      <c r="D14" s="16">
        <f>SUM(D6:D13)</f>
        <v>5400</v>
      </c>
      <c r="E14" s="16">
        <f>SUM(E6:E13)</f>
        <v>3000</v>
      </c>
      <c r="F14" s="9">
        <f>SUM(F6:F13)</f>
        <v>3200</v>
      </c>
      <c r="G14" s="10">
        <f>SUM(G6:G13)</f>
        <v>7200</v>
      </c>
      <c r="H14" s="10">
        <f t="shared" si="0"/>
        <v>20100</v>
      </c>
      <c r="I14" s="10">
        <f>SUM(I6:I13)</f>
        <v>650</v>
      </c>
      <c r="J14" s="8">
        <f>SUM(J6:J13)</f>
        <v>1955.3</v>
      </c>
    </row>
    <row r="18" spans="2:10" ht="20.25" customHeight="1">
      <c r="B18" s="11" t="s">
        <v>25</v>
      </c>
      <c r="C18" s="18"/>
      <c r="D18" s="18"/>
      <c r="E18" s="19"/>
      <c r="F18" s="12"/>
      <c r="G18" s="12"/>
      <c r="H18" s="12"/>
      <c r="I18" s="13" t="s">
        <v>26</v>
      </c>
      <c r="J18" s="13"/>
    </row>
    <row r="19" spans="2:10" ht="15" customHeight="1">
      <c r="B19" s="11" t="s">
        <v>27</v>
      </c>
      <c r="C19" s="18"/>
      <c r="D19" s="18"/>
      <c r="E19" s="19"/>
      <c r="F19" s="12"/>
      <c r="G19" s="12"/>
      <c r="H19" s="12"/>
      <c r="I19" s="12"/>
      <c r="J19" s="12"/>
    </row>
    <row r="20" spans="2:10">
      <c r="B20" s="12"/>
      <c r="C20" s="19"/>
      <c r="D20" s="19"/>
      <c r="E20" s="19"/>
      <c r="F20" s="12"/>
      <c r="G20" s="12"/>
      <c r="H20" s="12"/>
      <c r="I20" s="12"/>
      <c r="J20" s="12"/>
    </row>
  </sheetData>
  <mergeCells count="2">
    <mergeCell ref="A2:J2"/>
    <mergeCell ref="A3:J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PULSES </vt:lpstr>
      <vt:lpstr>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hcl</dc:creator>
  <cp:lastModifiedBy>hcl</cp:lastModifiedBy>
  <dcterms:created xsi:type="dcterms:W3CDTF">2017-07-17T07:17:06Z</dcterms:created>
  <dcterms:modified xsi:type="dcterms:W3CDTF">2017-07-17T07:18:20Z</dcterms:modified>
</cp:coreProperties>
</file>